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SMF\CONTABILIDADE\ADRIANO\Metas de Arrecadação\Programação Financeira - 2020\Previsão\"/>
    </mc:Choice>
  </mc:AlternateContent>
  <bookViews>
    <workbookView xWindow="0" yWindow="0" windowWidth="24000" windowHeight="9735"/>
  </bookViews>
  <sheets>
    <sheet name="ANEXO I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7" i="1" l="1"/>
  <c r="D66" i="1"/>
  <c r="D65" i="1"/>
  <c r="D64" i="1"/>
  <c r="D63" i="1"/>
  <c r="P62" i="1"/>
  <c r="P67" i="1" s="1"/>
  <c r="O62" i="1"/>
  <c r="O67" i="1" s="1"/>
  <c r="N62" i="1"/>
  <c r="N67" i="1" s="1"/>
  <c r="M62" i="1"/>
  <c r="M67" i="1" s="1"/>
  <c r="L62" i="1"/>
  <c r="L67" i="1" s="1"/>
  <c r="K62" i="1"/>
  <c r="J62" i="1"/>
  <c r="J67" i="1" s="1"/>
  <c r="I62" i="1"/>
  <c r="I67" i="1" s="1"/>
  <c r="H62" i="1"/>
  <c r="H67" i="1" s="1"/>
  <c r="G62" i="1"/>
  <c r="G67" i="1" s="1"/>
  <c r="F62" i="1"/>
  <c r="F67" i="1" s="1"/>
  <c r="E62" i="1"/>
  <c r="E67" i="1" s="1"/>
  <c r="D62" i="1"/>
  <c r="D54" i="1"/>
  <c r="D53" i="1"/>
  <c r="D52" i="1"/>
  <c r="D51" i="1"/>
  <c r="D50" i="1"/>
  <c r="D49" i="1"/>
  <c r="D48" i="1"/>
  <c r="D47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 s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P8" i="1"/>
  <c r="O8" i="1"/>
  <c r="O55" i="1" s="1"/>
  <c r="N8" i="1"/>
  <c r="M8" i="1"/>
  <c r="L8" i="1"/>
  <c r="K8" i="1"/>
  <c r="K55" i="1" s="1"/>
  <c r="J8" i="1"/>
  <c r="I8" i="1"/>
  <c r="H8" i="1"/>
  <c r="G8" i="1"/>
  <c r="G55" i="1" s="1"/>
  <c r="F8" i="1"/>
  <c r="E8" i="1"/>
  <c r="I68" i="1" l="1"/>
  <c r="M68" i="1"/>
  <c r="F55" i="1"/>
  <c r="J55" i="1"/>
  <c r="N55" i="1"/>
  <c r="H55" i="1"/>
  <c r="G56" i="1" s="1"/>
  <c r="L55" i="1"/>
  <c r="K56" i="1" s="1"/>
  <c r="P55" i="1"/>
  <c r="E55" i="1"/>
  <c r="I55" i="1"/>
  <c r="M55" i="1"/>
  <c r="M56" i="1" s="1"/>
  <c r="E68" i="1"/>
  <c r="D67" i="1"/>
  <c r="G68" i="1"/>
  <c r="K68" i="1"/>
  <c r="O56" i="1"/>
  <c r="O68" i="1"/>
  <c r="D8" i="1"/>
  <c r="I56" i="1" l="1"/>
  <c r="E56" i="1"/>
  <c r="D55" i="1"/>
</calcChain>
</file>

<file path=xl/sharedStrings.xml><?xml version="1.0" encoding="utf-8"?>
<sst xmlns="http://schemas.openxmlformats.org/spreadsheetml/2006/main" count="160" uniqueCount="132">
  <si>
    <t>PREFEITURA MUNICIPAL DE FARROUPILHA - RS</t>
  </si>
  <si>
    <t>ANEXO I - DEMONSTRATIVO DO DESDOBRAMENTO DA PREVISÃO DA RECEITA EM METAS BIMESTRAIS DE ARRECADAÇÃO (LRF, ART. 13)</t>
  </si>
  <si>
    <t>CÓDIGO</t>
  </si>
  <si>
    <t>TÍTULOS</t>
  </si>
  <si>
    <t>VALOR
ARRECADADO</t>
  </si>
  <si>
    <t>1º BIMESTRE</t>
  </si>
  <si>
    <t>2º BIMESTRE</t>
  </si>
  <si>
    <t>3º BIMESTRE</t>
  </si>
  <si>
    <t>4º BIMESTRE</t>
  </si>
  <si>
    <t>5º BIMESTRE</t>
  </si>
  <si>
    <t>6º BIMESTRE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</si>
  <si>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</si>
  <si>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</si>
  <si>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</si>
  <si>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</si>
  <si>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</si>
  <si>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</si>
  <si>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</si>
  <si>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</si>
  <si>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</si>
  <si>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</si>
  <si>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</si>
  <si>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</si>
  <si>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1.0.0.0.00.0.0.00.00.00</t>
  </si>
  <si>
    <t>RECEITAS CORRENTES</t>
  </si>
  <si>
    <t>1.1.1.0.00.0.0.00.00.00</t>
  </si>
  <si>
    <t>IMPOSTOS</t>
  </si>
  <si>
    <t>1.1.2.0.00.0.0.00.00.00</t>
  </si>
  <si>
    <t>TAXAS</t>
  </si>
  <si>
    <t>1.1.3.0.00.0.0.00.00.00</t>
  </si>
  <si>
    <t>CONTRIBUIÇÃO DE MELHORIA</t>
  </si>
  <si>
    <t>1.2.4.0.00.0.0.00.00.00</t>
  </si>
  <si>
    <t>CONTRIB. CUSTEIO SERV. ILUM. PÚBL.</t>
  </si>
  <si>
    <t>1.3.1.0.00.0.0.00.00.00</t>
  </si>
  <si>
    <t>EXPL. PATRIM. IMOBIL. DO ESTADO</t>
  </si>
  <si>
    <t>1.3.2.0.00.0.0.00.00.00</t>
  </si>
  <si>
    <t>VALORES MOBILIÁRIOS</t>
  </si>
  <si>
    <t>1.3.2.1.00.1.0.00.00.00</t>
  </si>
  <si>
    <t xml:space="preserve">     REMUN. DEPÓSITOS BANCÁRIOS</t>
  </si>
  <si>
    <t xml:space="preserve">     OUTROS VALORES MOBILIÁRIOS</t>
  </si>
  <si>
    <t>1.3.3.0.00.0.0.00.00.00</t>
  </si>
  <si>
    <t>DELEG. SERV. PÚBL. CONC. PERM.</t>
  </si>
  <si>
    <t>1.3.6.0.00.0.0.00.00.00</t>
  </si>
  <si>
    <t>CESSÃO DE DIREITOS</t>
  </si>
  <si>
    <t>1.6.0.0.00.0.0.00.00.00</t>
  </si>
  <si>
    <t>RECEITA DE SERVIÇOS</t>
  </si>
  <si>
    <t>1.7.1.8.01.2.0.00.00.00</t>
  </si>
  <si>
    <t>COTA-PARTE DO FPM - COTA MENSAL</t>
  </si>
  <si>
    <t>1.7.1.8.01.3.0.00.00.00</t>
  </si>
  <si>
    <t>COTA-PARTE DO FPM - DEZEMBRO</t>
  </si>
  <si>
    <t>1.7.1.8.01.4.0.00.00.00</t>
  </si>
  <si>
    <t>COTA-PARTE DO FPM - JULHO</t>
  </si>
  <si>
    <t>1.7.1.8.01.5.0.00.00.00</t>
  </si>
  <si>
    <t>COTA-PARTE DO ITR</t>
  </si>
  <si>
    <t>1.7.1.8.02.0.0.00.00.00</t>
  </si>
  <si>
    <t>TRANSF. COMP. FIN. EXPL. REC. NAT.</t>
  </si>
  <si>
    <t>1.7.1.8.03.0.0.00.00.00</t>
  </si>
  <si>
    <t>TRANSF. REC. SUS - FUNDO A FUNDO</t>
  </si>
  <si>
    <t>1.7.1.8.05.0.0.00.00.00</t>
  </si>
  <si>
    <t>TRANSF. REC. FNDE - FUNDO A FUNDO</t>
  </si>
  <si>
    <t>1.7.1.8.06.0.0.00.00.00</t>
  </si>
  <si>
    <t>TRANSF. FINANC. LC Nº 87/96</t>
  </si>
  <si>
    <t>1.7.1.8.10.0.0.00.00.00</t>
  </si>
  <si>
    <t>TRANSF. CONVÊNIOS DA UNIÃO</t>
  </si>
  <si>
    <t>1.7.1.8.12.0.0.00.00.00</t>
  </si>
  <si>
    <t>TRANSF. REC. FNAS - FUNDO A FUNDO</t>
  </si>
  <si>
    <t>1.7.1.8.99.0.0.00.00.00</t>
  </si>
  <si>
    <t>OUTRAS TRANSFERÊNCIAS DA UNIÃO</t>
  </si>
  <si>
    <t>1.7.2.8.01.1.0.00.00.00</t>
  </si>
  <si>
    <t>COTA-PARTE DO ICMS</t>
  </si>
  <si>
    <t>1.7.2.8.01.2.0.00.00.00</t>
  </si>
  <si>
    <t>COTA-PARTE DO IPVA</t>
  </si>
  <si>
    <t>1.7.2.8.01.3.0.00.00.00</t>
  </si>
  <si>
    <t>COTA-PARTE DO IPI EXPORTAÇÃO</t>
  </si>
  <si>
    <t>1.7.2.8.01.4.0.00.00.00</t>
  </si>
  <si>
    <t>COTA-PARTE DA CIDE</t>
  </si>
  <si>
    <t>1.7.2.8.01.5.0.00.00.00</t>
  </si>
  <si>
    <t>OUTRAS PART. REC. DOS ESTADOS</t>
  </si>
  <si>
    <t>1.7.2.8.03.0.0.00.00.00</t>
  </si>
  <si>
    <t>TRANSF. ESTADO PROG. SAÚDE</t>
  </si>
  <si>
    <t>1.7.2.8.10.0.0.00.00.00</t>
  </si>
  <si>
    <t>TRANSF. CONVÊNIOS DOS ESTADOS</t>
  </si>
  <si>
    <t>1.7.2.8.99.0.0.00.00.00</t>
  </si>
  <si>
    <t>OUTRAS TRANSFERÊNCIAS DO ESTADO</t>
  </si>
  <si>
    <t>1.7.3.0.00.0.0.00.00.00</t>
  </si>
  <si>
    <t>TRANSFERÊNCIAS DOS MUNICÍPIOS</t>
  </si>
  <si>
    <t>1.7.4.0.00.0.0.00.00.00</t>
  </si>
  <si>
    <t>TRANSFERÊNCIAS DE INST. PRIVADAS</t>
  </si>
  <si>
    <t>1.7.5.0.00.0.0.00.00.00</t>
  </si>
  <si>
    <t>TRANSF. OUTRAS INST. PÚBLICAS</t>
  </si>
  <si>
    <t>1.7.7.0.00.0.0.00.00.00</t>
  </si>
  <si>
    <t>TRANSFERÊNCIAS DE PESSOAS FÍSICAS</t>
  </si>
  <si>
    <t>1.7.8.0.00.0.0.00.00.00</t>
  </si>
  <si>
    <t>TRANSF. PROV. DEPÓS. NÃO IDENT.</t>
  </si>
  <si>
    <t>1.9.1.0.00.0.0.00.00.00</t>
  </si>
  <si>
    <t>MULTAS ADM, CONTR. E JUDICIAIS</t>
  </si>
  <si>
    <t>1.9.2.0.00.0.0.00.00.00</t>
  </si>
  <si>
    <t>INDENIZ, RESTIT. E RESSARCIMENTOS</t>
  </si>
  <si>
    <t>2.0.0.0.00.0.0.00.00.00</t>
  </si>
  <si>
    <t>RECEITAS DE CAPITAL</t>
  </si>
  <si>
    <t>2.1.0.0.00.0.0.00.00.00</t>
  </si>
  <si>
    <t>OPERAÇÕES DE CRÉDITO</t>
  </si>
  <si>
    <t>2.2.1.0.00.0.0.00.00.00</t>
  </si>
  <si>
    <t>ALIENAÇÃO DE BENS MÓVEIS</t>
  </si>
  <si>
    <t>2.2.2.0.00.0.0.00.00.00</t>
  </si>
  <si>
    <t>ALIENAÇÃO DE BENS IMÓVEIS</t>
  </si>
  <si>
    <t>2.3.0.0.00.0.0.00.00.00</t>
  </si>
  <si>
    <t>AMORTIZAÇÃO DE EMPRÉSTIMOS</t>
  </si>
  <si>
    <t>2.4.1.0.00.0.0.00.00.00</t>
  </si>
  <si>
    <t>TRANSFERÊNCIAS DA UNIÃO</t>
  </si>
  <si>
    <t>2.4.2.0.00.0.0.00.00.00</t>
  </si>
  <si>
    <t>TRANSFERÊNCIAS DO ESTADO</t>
  </si>
  <si>
    <t>2.9.0.0.00.0.0.00.00.00</t>
  </si>
  <si>
    <t>OUTRAS RECEITAS DE CAPITAL</t>
  </si>
  <si>
    <t>9.0.0.0.00.0.0.00.00.00</t>
  </si>
  <si>
    <t>DEDUÇÕES DA RECEITA</t>
  </si>
  <si>
    <t>TOTAL</t>
  </si>
  <si>
    <t>TOTAL DO BIMESTRE</t>
  </si>
  <si>
    <t>1.2.1.0.00.0.0.00.00.00</t>
  </si>
  <si>
    <t>CONTRIBUIÇÕES SOCIAIS</t>
  </si>
  <si>
    <t>1.9.9.0.00.0.0.00.00.00</t>
  </si>
  <si>
    <t>DEMAIS RECEITAS CORRENTES</t>
  </si>
  <si>
    <t>7.2.1.0.00.0.0.00.00.00</t>
  </si>
  <si>
    <t>CONTRIB. SOCIAIS INTRA-ORÇAM.</t>
  </si>
  <si>
    <t>Claiton Gonçalves</t>
  </si>
  <si>
    <t>Benami Spilki</t>
  </si>
  <si>
    <t>Gilmar Paulus</t>
  </si>
  <si>
    <t>Prefeito Municipal</t>
  </si>
  <si>
    <t>Secretário Municipal de Finanças</t>
  </si>
  <si>
    <t>Chefe da Contabilidade-CRC RS nº 077452/O-5</t>
  </si>
  <si>
    <t>METAS BIMESTRAIS DE ARRECADAÇÃO - 2020
(EXCETO FPS)</t>
  </si>
  <si>
    <t>METAS BIMESTRAIS DE ARRECADAÇÃO - 2020
FUNDO DE PREVIDÊNCIA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</si>
</sst>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R$&quot;\ * #,##0.00_);_(&quot;R$&quot;\ * \(#,##0.00\);_(&quot;R$&quot;\ * &quot;-&quot;??_);_(@_)"/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mbria"/>
      <family val="1"/>
    </font>
    <font>
      <sz val="11"/>
      <color theme="1"/>
      <name val="Cambria"/>
      <family val="1"/>
    </font>
    <font>
      <b/>
      <sz val="14"/>
      <color theme="1"/>
      <name val="Cambria"/>
      <family val="1"/>
    </font>
    <font>
      <b/>
      <sz val="11"/>
      <color theme="1"/>
      <name val="Cambria"/>
      <family val="1"/>
    </font>
    <font>
      <b/>
      <sz val="9"/>
      <color theme="1"/>
      <name val="Cambria"/>
      <family val="1"/>
    </font>
    <font>
      <b/>
      <sz val="10"/>
      <color theme="1"/>
      <name val="Cambria"/>
      <family val="1"/>
    </font>
    <font>
      <sz val="10"/>
      <color theme="1"/>
      <name val="Cambria"/>
      <family val="1"/>
    </font>
    <font>
      <sz val="13"/>
      <color theme="1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0" applyFont="1" applyAlignment="1">
      <alignment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43" fontId="7" fillId="0" borderId="5" xfId="0" applyNumberFormat="1" applyFont="1" applyBorder="1" applyAlignment="1">
      <alignment vertical="center"/>
    </xf>
    <xf numFmtId="43" fontId="7" fillId="0" borderId="6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43" fontId="8" fillId="0" borderId="5" xfId="0" applyNumberFormat="1" applyFont="1" applyBorder="1" applyAlignment="1">
      <alignment vertical="center"/>
    </xf>
    <xf numFmtId="43" fontId="8" fillId="0" borderId="5" xfId="1" applyNumberFormat="1" applyFont="1" applyBorder="1" applyAlignment="1">
      <alignment vertical="center"/>
    </xf>
    <xf numFmtId="43" fontId="8" fillId="0" borderId="6" xfId="1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43" fontId="7" fillId="0" borderId="5" xfId="1" applyNumberFormat="1" applyFont="1" applyBorder="1" applyAlignment="1">
      <alignment vertical="center"/>
    </xf>
    <xf numFmtId="43" fontId="7" fillId="0" borderId="6" xfId="1" applyNumberFormat="1" applyFont="1" applyBorder="1" applyAlignment="1">
      <alignment vertical="center"/>
    </xf>
    <xf numFmtId="0" fontId="8" fillId="2" borderId="4" xfId="0" applyFont="1" applyFill="1" applyBorder="1" applyAlignment="1">
      <alignment vertical="center"/>
    </xf>
    <xf numFmtId="0" fontId="7" fillId="2" borderId="5" xfId="0" applyFont="1" applyFill="1" applyBorder="1" applyAlignment="1">
      <alignment vertical="center"/>
    </xf>
    <xf numFmtId="43" fontId="7" fillId="2" borderId="5" xfId="0" applyNumberFormat="1" applyFont="1" applyFill="1" applyBorder="1" applyAlignment="1">
      <alignment vertical="center"/>
    </xf>
    <xf numFmtId="43" fontId="7" fillId="2" borderId="6" xfId="0" applyNumberFormat="1" applyFont="1" applyFill="1" applyBorder="1" applyAlignment="1">
      <alignment vertical="center"/>
    </xf>
    <xf numFmtId="0" fontId="7" fillId="2" borderId="7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left" vertical="center"/>
    </xf>
    <xf numFmtId="43" fontId="7" fillId="2" borderId="8" xfId="0" applyNumberFormat="1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43" fontId="7" fillId="2" borderId="8" xfId="0" applyNumberFormat="1" applyFont="1" applyFill="1" applyBorder="1" applyAlignment="1">
      <alignment horizontal="center" vertical="center"/>
    </xf>
    <xf numFmtId="43" fontId="7" fillId="2" borderId="9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2">
    <cellStyle name="Moeda" xfId="1" builtinId="4"/>
    <cellStyle name="Normal" xfId="0" builtinId="0"/>
  </cellStyles>
  <dxfs count="2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75"/>
  <sheetViews>
    <sheetView tabSelected="1" zoomScaleNormal="100" workbookViewId="0">
      <selection activeCell="G71" sqref="G71"/>
    </sheetView>
  </sheetViews>
  <sheetFormatPr defaultRowHeight="15" customHeight="1" x14ac:dyDescent="0.25"/>
  <cols>
    <col min="1" max="1" width="5.7109375" style="1" customWidth="1"/>
    <col min="2" max="2" width="19.140625" style="1" bestFit="1" customWidth="1"/>
    <col min="3" max="3" width="34.140625" style="1" bestFit="1" customWidth="1"/>
    <col min="4" max="4" width="16.42578125" style="1" customWidth="1"/>
    <col min="5" max="16" width="15.28515625" style="1" customWidth="1"/>
    <col min="17" max="17" width="5.7109375" style="1" customWidth="1"/>
    <col min="18" max="16384" width="9.140625" style="1"/>
  </cols>
  <sheetData>
    <row r="1" spans="2:16" ht="18" x14ac:dyDescent="0.25">
      <c r="B1" s="24" t="s">
        <v>0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</row>
    <row r="2" spans="2:16" ht="18" x14ac:dyDescent="0.25">
      <c r="B2" s="25" t="s">
        <v>1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</row>
    <row r="3" spans="2:16" ht="15" customHeight="1" thickBot="1" x14ac:dyDescent="0.3"/>
    <row r="4" spans="2:16" ht="15" customHeight="1" x14ac:dyDescent="0.25">
      <c r="B4" s="26" t="s">
        <v>2</v>
      </c>
      <c r="C4" s="28" t="s">
        <v>3</v>
      </c>
      <c r="D4" s="30" t="s">
        <v>130</v>
      </c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31"/>
    </row>
    <row r="5" spans="2:16" ht="15" customHeight="1" x14ac:dyDescent="0.25">
      <c r="B5" s="27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32"/>
    </row>
    <row r="6" spans="2:16" ht="15" customHeight="1" x14ac:dyDescent="0.25">
      <c r="B6" s="27"/>
      <c r="C6" s="29"/>
      <c r="D6" s="33" t="s">
        <v>4</v>
      </c>
      <c r="E6" s="33" t="s">
        <v>5</v>
      </c>
      <c r="F6" s="33"/>
      <c r="G6" s="33" t="s">
        <v>6</v>
      </c>
      <c r="H6" s="33"/>
      <c r="I6" s="33" t="s">
        <v>7</v>
      </c>
      <c r="J6" s="33"/>
      <c r="K6" s="33" t="s">
        <v>8</v>
      </c>
      <c r="L6" s="33"/>
      <c r="M6" s="33" t="s">
        <v>9</v>
      </c>
      <c r="N6" s="33"/>
      <c r="O6" s="33" t="s">
        <v>10</v>
      </c>
      <c r="P6" s="35"/>
    </row>
    <row r="7" spans="2:16" ht="15" customHeight="1" x14ac:dyDescent="0.25">
      <c r="B7" s="27"/>
      <c r="C7" s="29"/>
      <c r="D7" s="34"/>
      <c r="E7" s="2" t="s">
        <v>11</v>
      </c>
      <c r="F7" s="2" t="s">
        <v>12</v>
      </c>
      <c r="G7" s="2" t="s">
        <v>13</v>
      </c>
      <c r="H7" s="2" t="s">
        <v>14</v>
      </c>
      <c r="I7" s="2" t="s">
        <v>15</v>
      </c>
      <c r="J7" s="2" t="s">
        <v>16</v>
      </c>
      <c r="K7" s="2" t="s">
        <v>17</v>
      </c>
      <c r="L7" s="2" t="s">
        <v>18</v>
      </c>
      <c r="M7" s="2" t="s">
        <v>19</v>
      </c>
      <c r="N7" s="2" t="s">
        <v>20</v>
      </c>
      <c r="O7" s="2" t="s">
        <v>21</v>
      </c>
      <c r="P7" s="3" t="s">
        <v>22</v>
      </c>
    </row>
    <row r="8" spans="2:16" s="8" customFormat="1" ht="15" customHeight="1" x14ac:dyDescent="0.25">
      <c r="B8" s="4" t="s">
        <v>23</v>
      </c>
      <c r="C8" s="5" t="s">
        <v>24</v>
      </c>
      <c r="D8" s="6">
        <f>SUM(E8:P8)</f>
        <v>275862000</v>
      </c>
      <c r="E8" s="6">
        <f t="shared" ref="E8:P8" si="0">SUM(E9:E45)-E15-E16</f>
        <v>22043000</v>
      </c>
      <c r="F8" s="6">
        <f t="shared" si="0"/>
        <v>18340700</v>
      </c>
      <c r="G8" s="6">
        <f t="shared" si="0"/>
        <v>26334400</v>
      </c>
      <c r="H8" s="6">
        <f t="shared" si="0"/>
        <v>29393890</v>
      </c>
      <c r="I8" s="6">
        <f t="shared" si="0"/>
        <v>27270800</v>
      </c>
      <c r="J8" s="6">
        <f t="shared" si="0"/>
        <v>20315400</v>
      </c>
      <c r="K8" s="6">
        <f t="shared" si="0"/>
        <v>23081150</v>
      </c>
      <c r="L8" s="6">
        <f t="shared" si="0"/>
        <v>19076200</v>
      </c>
      <c r="M8" s="6">
        <f t="shared" si="0"/>
        <v>18712580</v>
      </c>
      <c r="N8" s="6">
        <f t="shared" si="0"/>
        <v>20417050</v>
      </c>
      <c r="O8" s="6">
        <f t="shared" si="0"/>
        <v>18778070</v>
      </c>
      <c r="P8" s="7">
        <f t="shared" si="0"/>
        <v>32098760</v>
      </c>
    </row>
    <row r="9" spans="2:16" s="8" customFormat="1" ht="15" customHeight="1" x14ac:dyDescent="0.25">
      <c r="B9" s="9" t="s">
        <v>25</v>
      </c>
      <c r="C9" s="10" t="s">
        <v>26</v>
      </c>
      <c r="D9" s="11">
        <f>SUM(E9:P9)</f>
        <v>53546000</v>
      </c>
      <c r="E9" s="12">
        <v>2740000</v>
      </c>
      <c r="F9" s="12">
        <v>2690000</v>
      </c>
      <c r="G9" s="12">
        <v>7280000</v>
      </c>
      <c r="H9" s="12">
        <v>8450000</v>
      </c>
      <c r="I9" s="12">
        <v>7440000</v>
      </c>
      <c r="J9" s="12">
        <v>3840000</v>
      </c>
      <c r="K9" s="12">
        <v>3620000</v>
      </c>
      <c r="L9" s="12">
        <v>3630000</v>
      </c>
      <c r="M9" s="12">
        <v>3170000</v>
      </c>
      <c r="N9" s="12">
        <v>3340000</v>
      </c>
      <c r="O9" s="12">
        <v>3260000</v>
      </c>
      <c r="P9" s="13">
        <v>4086000</v>
      </c>
    </row>
    <row r="10" spans="2:16" s="8" customFormat="1" ht="15" customHeight="1" x14ac:dyDescent="0.25">
      <c r="B10" s="9" t="s">
        <v>27</v>
      </c>
      <c r="C10" s="10" t="s">
        <v>28</v>
      </c>
      <c r="D10" s="11">
        <f t="shared" ref="D10:D55" si="1">SUM(E10:P10)</f>
        <v>10475500</v>
      </c>
      <c r="E10" s="12">
        <v>250000</v>
      </c>
      <c r="F10" s="12">
        <v>620000</v>
      </c>
      <c r="G10" s="12">
        <v>2800000</v>
      </c>
      <c r="H10" s="12">
        <v>2110000</v>
      </c>
      <c r="I10" s="12">
        <v>1700000</v>
      </c>
      <c r="J10" s="12">
        <v>560000</v>
      </c>
      <c r="K10" s="12">
        <v>540000</v>
      </c>
      <c r="L10" s="12">
        <v>530000</v>
      </c>
      <c r="M10" s="12">
        <v>400000</v>
      </c>
      <c r="N10" s="12">
        <v>380000</v>
      </c>
      <c r="O10" s="12">
        <v>300000</v>
      </c>
      <c r="P10" s="13">
        <v>285500</v>
      </c>
    </row>
    <row r="11" spans="2:16" s="8" customFormat="1" ht="15" customHeight="1" x14ac:dyDescent="0.25">
      <c r="B11" s="9" t="s">
        <v>29</v>
      </c>
      <c r="C11" s="10" t="s">
        <v>30</v>
      </c>
      <c r="D11" s="11">
        <f t="shared" si="1"/>
        <v>17100</v>
      </c>
      <c r="E11" s="12">
        <v>800</v>
      </c>
      <c r="F11" s="12">
        <v>1700</v>
      </c>
      <c r="G11" s="12">
        <v>700</v>
      </c>
      <c r="H11" s="12">
        <v>600</v>
      </c>
      <c r="I11" s="12">
        <v>700</v>
      </c>
      <c r="J11" s="12">
        <v>2100</v>
      </c>
      <c r="K11" s="12">
        <v>600</v>
      </c>
      <c r="L11" s="12">
        <v>1100</v>
      </c>
      <c r="M11" s="12">
        <v>2300</v>
      </c>
      <c r="N11" s="12">
        <v>600</v>
      </c>
      <c r="O11" s="12">
        <v>1300</v>
      </c>
      <c r="P11" s="13">
        <v>4600</v>
      </c>
    </row>
    <row r="12" spans="2:16" s="8" customFormat="1" ht="15" customHeight="1" x14ac:dyDescent="0.25">
      <c r="B12" s="9" t="s">
        <v>31</v>
      </c>
      <c r="C12" s="10" t="s">
        <v>32</v>
      </c>
      <c r="D12" s="11">
        <f t="shared" si="1"/>
        <v>2700000</v>
      </c>
      <c r="E12" s="12">
        <v>220000</v>
      </c>
      <c r="F12" s="12">
        <v>210000</v>
      </c>
      <c r="G12" s="12">
        <v>200000</v>
      </c>
      <c r="H12" s="12">
        <v>220000</v>
      </c>
      <c r="I12" s="12">
        <v>210000</v>
      </c>
      <c r="J12" s="12">
        <v>210000</v>
      </c>
      <c r="K12" s="12">
        <v>210000</v>
      </c>
      <c r="L12" s="12">
        <v>230000</v>
      </c>
      <c r="M12" s="12">
        <v>250000</v>
      </c>
      <c r="N12" s="12">
        <v>240000</v>
      </c>
      <c r="O12" s="12">
        <v>160000</v>
      </c>
      <c r="P12" s="13">
        <v>340000</v>
      </c>
    </row>
    <row r="13" spans="2:16" s="8" customFormat="1" ht="15" customHeight="1" x14ac:dyDescent="0.25">
      <c r="B13" s="9" t="s">
        <v>33</v>
      </c>
      <c r="C13" s="10" t="s">
        <v>34</v>
      </c>
      <c r="D13" s="11">
        <f t="shared" si="1"/>
        <v>308000</v>
      </c>
      <c r="E13" s="12">
        <v>29000</v>
      </c>
      <c r="F13" s="12">
        <v>17000</v>
      </c>
      <c r="G13" s="12">
        <v>33000</v>
      </c>
      <c r="H13" s="12">
        <v>27000</v>
      </c>
      <c r="I13" s="12">
        <v>28000</v>
      </c>
      <c r="J13" s="12">
        <v>21000</v>
      </c>
      <c r="K13" s="12">
        <v>30000</v>
      </c>
      <c r="L13" s="12">
        <v>24000</v>
      </c>
      <c r="M13" s="12">
        <v>21000</v>
      </c>
      <c r="N13" s="12">
        <v>31000</v>
      </c>
      <c r="O13" s="12">
        <v>25000</v>
      </c>
      <c r="P13" s="13">
        <v>22000</v>
      </c>
    </row>
    <row r="14" spans="2:16" s="8" customFormat="1" ht="15" customHeight="1" x14ac:dyDescent="0.25">
      <c r="B14" s="9" t="s">
        <v>35</v>
      </c>
      <c r="C14" s="10" t="s">
        <v>36</v>
      </c>
      <c r="D14" s="12">
        <f t="shared" si="1"/>
        <v>1235800</v>
      </c>
      <c r="E14" s="12">
        <v>70000</v>
      </c>
      <c r="F14" s="12">
        <v>60000</v>
      </c>
      <c r="G14" s="12">
        <v>80000</v>
      </c>
      <c r="H14" s="12">
        <v>90000</v>
      </c>
      <c r="I14" s="12">
        <v>140000</v>
      </c>
      <c r="J14" s="12">
        <v>140000</v>
      </c>
      <c r="K14" s="12">
        <v>150000</v>
      </c>
      <c r="L14" s="12">
        <v>140000</v>
      </c>
      <c r="M14" s="12">
        <v>90000</v>
      </c>
      <c r="N14" s="12">
        <v>110000</v>
      </c>
      <c r="O14" s="12">
        <v>80000</v>
      </c>
      <c r="P14" s="13">
        <v>85800</v>
      </c>
    </row>
    <row r="15" spans="2:16" s="8" customFormat="1" ht="15" hidden="1" customHeight="1" x14ac:dyDescent="0.25">
      <c r="B15" s="9" t="s">
        <v>37</v>
      </c>
      <c r="C15" s="10" t="s">
        <v>38</v>
      </c>
      <c r="D15" s="11">
        <f t="shared" si="1"/>
        <v>1235800</v>
      </c>
      <c r="E15" s="12">
        <v>70000</v>
      </c>
      <c r="F15" s="12">
        <v>60000</v>
      </c>
      <c r="G15" s="12">
        <v>80000</v>
      </c>
      <c r="H15" s="12">
        <v>90000</v>
      </c>
      <c r="I15" s="12">
        <v>140000</v>
      </c>
      <c r="J15" s="12">
        <v>140000</v>
      </c>
      <c r="K15" s="12">
        <v>150000</v>
      </c>
      <c r="L15" s="12">
        <v>140000</v>
      </c>
      <c r="M15" s="12">
        <v>90000</v>
      </c>
      <c r="N15" s="12">
        <v>110000</v>
      </c>
      <c r="O15" s="12">
        <v>80000</v>
      </c>
      <c r="P15" s="13">
        <v>85800</v>
      </c>
    </row>
    <row r="16" spans="2:16" s="8" customFormat="1" ht="15" hidden="1" customHeight="1" x14ac:dyDescent="0.25">
      <c r="B16" s="9" t="s">
        <v>35</v>
      </c>
      <c r="C16" s="10" t="s">
        <v>39</v>
      </c>
      <c r="D16" s="11">
        <f t="shared" si="1"/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3">
        <v>0</v>
      </c>
    </row>
    <row r="17" spans="2:16" s="8" customFormat="1" ht="15" customHeight="1" x14ac:dyDescent="0.25">
      <c r="B17" s="9" t="s">
        <v>40</v>
      </c>
      <c r="C17" s="10" t="s">
        <v>41</v>
      </c>
      <c r="D17" s="11">
        <f t="shared" si="1"/>
        <v>5000</v>
      </c>
      <c r="E17" s="12">
        <v>300</v>
      </c>
      <c r="F17" s="12">
        <v>300</v>
      </c>
      <c r="G17" s="12">
        <v>300</v>
      </c>
      <c r="H17" s="12">
        <v>800</v>
      </c>
      <c r="I17" s="12">
        <v>300</v>
      </c>
      <c r="J17" s="12">
        <v>300</v>
      </c>
      <c r="K17" s="12">
        <v>600</v>
      </c>
      <c r="L17" s="12">
        <v>300</v>
      </c>
      <c r="M17" s="12">
        <v>300</v>
      </c>
      <c r="N17" s="12">
        <v>600</v>
      </c>
      <c r="O17" s="12">
        <v>300</v>
      </c>
      <c r="P17" s="13">
        <v>600</v>
      </c>
    </row>
    <row r="18" spans="2:16" s="8" customFormat="1" ht="15" customHeight="1" x14ac:dyDescent="0.25">
      <c r="B18" s="9" t="s">
        <v>42</v>
      </c>
      <c r="C18" s="10" t="s">
        <v>43</v>
      </c>
      <c r="D18" s="11">
        <f t="shared" si="1"/>
        <v>5000</v>
      </c>
      <c r="E18" s="12">
        <v>0</v>
      </c>
      <c r="F18" s="12">
        <v>0</v>
      </c>
      <c r="G18" s="12">
        <v>900</v>
      </c>
      <c r="H18" s="12">
        <v>800</v>
      </c>
      <c r="I18" s="12">
        <v>0</v>
      </c>
      <c r="J18" s="12">
        <v>0</v>
      </c>
      <c r="K18" s="12">
        <v>0</v>
      </c>
      <c r="L18" s="12">
        <v>0</v>
      </c>
      <c r="M18" s="12">
        <v>2300</v>
      </c>
      <c r="N18" s="12">
        <v>900</v>
      </c>
      <c r="O18" s="12">
        <v>0</v>
      </c>
      <c r="P18" s="13">
        <v>100</v>
      </c>
    </row>
    <row r="19" spans="2:16" s="8" customFormat="1" ht="15" customHeight="1" x14ac:dyDescent="0.25">
      <c r="B19" s="9" t="s">
        <v>44</v>
      </c>
      <c r="C19" s="10" t="s">
        <v>45</v>
      </c>
      <c r="D19" s="11">
        <f t="shared" si="1"/>
        <v>360300</v>
      </c>
      <c r="E19" s="12">
        <v>28800</v>
      </c>
      <c r="F19" s="12">
        <v>15000</v>
      </c>
      <c r="G19" s="12">
        <v>26000</v>
      </c>
      <c r="H19" s="12">
        <v>38900</v>
      </c>
      <c r="I19" s="12">
        <v>43900</v>
      </c>
      <c r="J19" s="12">
        <v>55800</v>
      </c>
      <c r="K19" s="12">
        <v>18300</v>
      </c>
      <c r="L19" s="12">
        <v>23000</v>
      </c>
      <c r="M19" s="12">
        <v>18100</v>
      </c>
      <c r="N19" s="12">
        <v>33600</v>
      </c>
      <c r="O19" s="12">
        <v>25300</v>
      </c>
      <c r="P19" s="13">
        <v>33600</v>
      </c>
    </row>
    <row r="20" spans="2:16" s="8" customFormat="1" ht="15" customHeight="1" x14ac:dyDescent="0.25">
      <c r="B20" s="9" t="s">
        <v>46</v>
      </c>
      <c r="C20" s="10" t="s">
        <v>47</v>
      </c>
      <c r="D20" s="11">
        <f t="shared" si="1"/>
        <v>36500000</v>
      </c>
      <c r="E20" s="12">
        <v>3280000</v>
      </c>
      <c r="F20" s="12">
        <v>4020000</v>
      </c>
      <c r="G20" s="12">
        <v>2740000</v>
      </c>
      <c r="H20" s="12">
        <v>2540000</v>
      </c>
      <c r="I20" s="12">
        <v>3960000</v>
      </c>
      <c r="J20" s="12">
        <v>3140000</v>
      </c>
      <c r="K20" s="12">
        <v>2370000</v>
      </c>
      <c r="L20" s="12">
        <v>2840000</v>
      </c>
      <c r="M20" s="12">
        <v>2350000</v>
      </c>
      <c r="N20" s="12">
        <v>2490000</v>
      </c>
      <c r="O20" s="12">
        <v>3000000</v>
      </c>
      <c r="P20" s="13">
        <v>3770000</v>
      </c>
    </row>
    <row r="21" spans="2:16" s="8" customFormat="1" ht="15" customHeight="1" x14ac:dyDescent="0.25">
      <c r="B21" s="9" t="s">
        <v>48</v>
      </c>
      <c r="C21" s="10" t="s">
        <v>49</v>
      </c>
      <c r="D21" s="11">
        <f t="shared" si="1"/>
        <v>1500000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3">
        <v>1500000</v>
      </c>
    </row>
    <row r="22" spans="2:16" s="8" customFormat="1" ht="15" customHeight="1" x14ac:dyDescent="0.25">
      <c r="B22" s="9" t="s">
        <v>50</v>
      </c>
      <c r="C22" s="10" t="s">
        <v>51</v>
      </c>
      <c r="D22" s="11">
        <f t="shared" si="1"/>
        <v>1500000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1500000</v>
      </c>
      <c r="L22" s="12">
        <v>0</v>
      </c>
      <c r="M22" s="12">
        <v>0</v>
      </c>
      <c r="N22" s="12">
        <v>0</v>
      </c>
      <c r="O22" s="12">
        <v>0</v>
      </c>
      <c r="P22" s="13">
        <v>0</v>
      </c>
    </row>
    <row r="23" spans="2:16" s="8" customFormat="1" ht="15" customHeight="1" x14ac:dyDescent="0.25">
      <c r="B23" s="9" t="s">
        <v>52</v>
      </c>
      <c r="C23" s="10" t="s">
        <v>53</v>
      </c>
      <c r="D23" s="11">
        <f t="shared" si="1"/>
        <v>200000</v>
      </c>
      <c r="E23" s="12">
        <v>1000</v>
      </c>
      <c r="F23" s="12">
        <v>2000</v>
      </c>
      <c r="G23" s="12">
        <v>0</v>
      </c>
      <c r="H23" s="12">
        <v>1000</v>
      </c>
      <c r="I23" s="12">
        <v>2000</v>
      </c>
      <c r="J23" s="12">
        <v>1000</v>
      </c>
      <c r="K23" s="12">
        <v>13000</v>
      </c>
      <c r="L23" s="12">
        <v>1000</v>
      </c>
      <c r="M23" s="12">
        <v>16000</v>
      </c>
      <c r="N23" s="12">
        <v>159000</v>
      </c>
      <c r="O23" s="12">
        <v>2000</v>
      </c>
      <c r="P23" s="13">
        <v>2000</v>
      </c>
    </row>
    <row r="24" spans="2:16" s="8" customFormat="1" ht="15" customHeight="1" x14ac:dyDescent="0.25">
      <c r="B24" s="9" t="s">
        <v>54</v>
      </c>
      <c r="C24" s="10" t="s">
        <v>55</v>
      </c>
      <c r="D24" s="11">
        <f t="shared" si="1"/>
        <v>645000</v>
      </c>
      <c r="E24" s="12">
        <v>45000</v>
      </c>
      <c r="F24" s="12">
        <v>67000</v>
      </c>
      <c r="G24" s="12">
        <v>52000</v>
      </c>
      <c r="H24" s="12">
        <v>45000</v>
      </c>
      <c r="I24" s="12">
        <v>52000</v>
      </c>
      <c r="J24" s="12">
        <v>53000</v>
      </c>
      <c r="K24" s="12">
        <v>58000</v>
      </c>
      <c r="L24" s="12">
        <v>52000</v>
      </c>
      <c r="M24" s="12">
        <v>54000</v>
      </c>
      <c r="N24" s="12">
        <v>57000</v>
      </c>
      <c r="O24" s="12">
        <v>56000</v>
      </c>
      <c r="P24" s="13">
        <v>54000</v>
      </c>
    </row>
    <row r="25" spans="2:16" s="8" customFormat="1" ht="15" customHeight="1" x14ac:dyDescent="0.25">
      <c r="B25" s="9" t="s">
        <v>56</v>
      </c>
      <c r="C25" s="10" t="s">
        <v>57</v>
      </c>
      <c r="D25" s="11">
        <f t="shared" si="1"/>
        <v>17272000</v>
      </c>
      <c r="E25" s="12">
        <v>1060000</v>
      </c>
      <c r="F25" s="12">
        <v>1510000</v>
      </c>
      <c r="G25" s="12">
        <v>1240000</v>
      </c>
      <c r="H25" s="12">
        <v>1410000</v>
      </c>
      <c r="I25" s="12">
        <v>1220000</v>
      </c>
      <c r="J25" s="12">
        <v>1940000</v>
      </c>
      <c r="K25" s="12">
        <v>1380000</v>
      </c>
      <c r="L25" s="12">
        <v>1260000</v>
      </c>
      <c r="M25" s="12">
        <v>1510000</v>
      </c>
      <c r="N25" s="12">
        <v>1490000</v>
      </c>
      <c r="O25" s="12">
        <v>1520000</v>
      </c>
      <c r="P25" s="13">
        <v>1732000</v>
      </c>
    </row>
    <row r="26" spans="2:16" s="8" customFormat="1" ht="15" customHeight="1" x14ac:dyDescent="0.25">
      <c r="B26" s="9" t="s">
        <v>58</v>
      </c>
      <c r="C26" s="10" t="s">
        <v>59</v>
      </c>
      <c r="D26" s="11">
        <f t="shared" si="1"/>
        <v>4793000</v>
      </c>
      <c r="E26" s="12">
        <v>300000</v>
      </c>
      <c r="F26" s="12">
        <v>470000</v>
      </c>
      <c r="G26" s="12">
        <v>390000</v>
      </c>
      <c r="H26" s="12">
        <v>380000</v>
      </c>
      <c r="I26" s="12">
        <v>370000</v>
      </c>
      <c r="J26" s="12">
        <v>500000</v>
      </c>
      <c r="K26" s="12">
        <v>400000</v>
      </c>
      <c r="L26" s="12">
        <v>400000</v>
      </c>
      <c r="M26" s="12">
        <v>420000</v>
      </c>
      <c r="N26" s="12">
        <v>390000</v>
      </c>
      <c r="O26" s="12">
        <v>430000</v>
      </c>
      <c r="P26" s="13">
        <v>343000</v>
      </c>
    </row>
    <row r="27" spans="2:16" s="8" customFormat="1" ht="15" customHeight="1" x14ac:dyDescent="0.25">
      <c r="B27" s="9" t="s">
        <v>60</v>
      </c>
      <c r="C27" s="10" t="s">
        <v>61</v>
      </c>
      <c r="D27" s="11">
        <f t="shared" si="1"/>
        <v>180000</v>
      </c>
      <c r="E27" s="12">
        <v>15000</v>
      </c>
      <c r="F27" s="12">
        <v>15000</v>
      </c>
      <c r="G27" s="12">
        <v>15000</v>
      </c>
      <c r="H27" s="12">
        <v>10000</v>
      </c>
      <c r="I27" s="12">
        <v>20000</v>
      </c>
      <c r="J27" s="12">
        <v>15000</v>
      </c>
      <c r="K27" s="12">
        <v>15000</v>
      </c>
      <c r="L27" s="12">
        <v>15000</v>
      </c>
      <c r="M27" s="12">
        <v>15000</v>
      </c>
      <c r="N27" s="12">
        <v>15000</v>
      </c>
      <c r="O27" s="12">
        <v>15000</v>
      </c>
      <c r="P27" s="13">
        <v>15000</v>
      </c>
    </row>
    <row r="28" spans="2:16" s="8" customFormat="1" ht="15" customHeight="1" x14ac:dyDescent="0.25">
      <c r="B28" s="9" t="s">
        <v>62</v>
      </c>
      <c r="C28" s="10" t="s">
        <v>63</v>
      </c>
      <c r="D28" s="11">
        <f t="shared" si="1"/>
        <v>300000</v>
      </c>
      <c r="E28" s="12">
        <v>17000</v>
      </c>
      <c r="F28" s="12">
        <v>117000</v>
      </c>
      <c r="G28" s="12">
        <v>17000</v>
      </c>
      <c r="H28" s="12">
        <v>17000</v>
      </c>
      <c r="I28" s="12">
        <v>17000</v>
      </c>
      <c r="J28" s="12">
        <v>17000</v>
      </c>
      <c r="K28" s="12">
        <v>17000</v>
      </c>
      <c r="L28" s="12">
        <v>17000</v>
      </c>
      <c r="M28" s="12">
        <v>17000</v>
      </c>
      <c r="N28" s="12">
        <v>17000</v>
      </c>
      <c r="O28" s="12">
        <v>17000</v>
      </c>
      <c r="P28" s="13">
        <v>13000</v>
      </c>
    </row>
    <row r="29" spans="2:16" s="8" customFormat="1" ht="15" customHeight="1" x14ac:dyDescent="0.25">
      <c r="B29" s="9" t="s">
        <v>64</v>
      </c>
      <c r="C29" s="10" t="s">
        <v>65</v>
      </c>
      <c r="D29" s="11">
        <f t="shared" si="1"/>
        <v>1064000</v>
      </c>
      <c r="E29" s="12">
        <v>3000</v>
      </c>
      <c r="F29" s="12">
        <v>64000</v>
      </c>
      <c r="G29" s="12">
        <v>22000</v>
      </c>
      <c r="H29" s="12">
        <v>118000</v>
      </c>
      <c r="I29" s="12">
        <v>16000</v>
      </c>
      <c r="J29" s="12">
        <v>63000</v>
      </c>
      <c r="K29" s="12">
        <v>36000</v>
      </c>
      <c r="L29" s="12">
        <v>70000</v>
      </c>
      <c r="M29" s="12">
        <v>66000</v>
      </c>
      <c r="N29" s="12">
        <v>102000</v>
      </c>
      <c r="O29" s="12">
        <v>108000</v>
      </c>
      <c r="P29" s="13">
        <v>396000</v>
      </c>
    </row>
    <row r="30" spans="2:16" s="8" customFormat="1" ht="15" customHeight="1" x14ac:dyDescent="0.25">
      <c r="B30" s="9" t="s">
        <v>66</v>
      </c>
      <c r="C30" s="10" t="s">
        <v>67</v>
      </c>
      <c r="D30" s="11">
        <f t="shared" si="1"/>
        <v>4080000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1882000</v>
      </c>
      <c r="L30" s="12">
        <v>0</v>
      </c>
      <c r="M30" s="12">
        <v>0</v>
      </c>
      <c r="N30" s="12">
        <v>0</v>
      </c>
      <c r="O30" s="12">
        <v>0</v>
      </c>
      <c r="P30" s="13">
        <v>2198000</v>
      </c>
    </row>
    <row r="31" spans="2:16" s="8" customFormat="1" ht="15" customHeight="1" x14ac:dyDescent="0.25">
      <c r="B31" s="9" t="s">
        <v>68</v>
      </c>
      <c r="C31" s="10" t="s">
        <v>69</v>
      </c>
      <c r="D31" s="11">
        <f t="shared" si="1"/>
        <v>69400000</v>
      </c>
      <c r="E31" s="12">
        <v>5520000</v>
      </c>
      <c r="F31" s="12">
        <v>4050000</v>
      </c>
      <c r="G31" s="12">
        <v>5250000</v>
      </c>
      <c r="H31" s="12">
        <v>6190000</v>
      </c>
      <c r="I31" s="12">
        <v>5840000</v>
      </c>
      <c r="J31" s="12">
        <v>4780000</v>
      </c>
      <c r="K31" s="12">
        <v>6270000</v>
      </c>
      <c r="L31" s="12">
        <v>5220000</v>
      </c>
      <c r="M31" s="12">
        <v>5800000</v>
      </c>
      <c r="N31" s="12">
        <v>6560000</v>
      </c>
      <c r="O31" s="12">
        <v>5170000</v>
      </c>
      <c r="P31" s="13">
        <v>8750000</v>
      </c>
    </row>
    <row r="32" spans="2:16" s="8" customFormat="1" ht="15" customHeight="1" x14ac:dyDescent="0.25">
      <c r="B32" s="9" t="s">
        <v>70</v>
      </c>
      <c r="C32" s="10" t="s">
        <v>71</v>
      </c>
      <c r="D32" s="11">
        <f t="shared" si="1"/>
        <v>13300000</v>
      </c>
      <c r="E32" s="12">
        <v>3360000</v>
      </c>
      <c r="F32" s="12">
        <v>800000</v>
      </c>
      <c r="G32" s="12">
        <v>1390000</v>
      </c>
      <c r="H32" s="12">
        <v>3230000</v>
      </c>
      <c r="I32" s="12">
        <v>1080000</v>
      </c>
      <c r="J32" s="12">
        <v>420000</v>
      </c>
      <c r="K32" s="12">
        <v>310000</v>
      </c>
      <c r="L32" s="12">
        <v>240000</v>
      </c>
      <c r="M32" s="12">
        <v>160000</v>
      </c>
      <c r="N32" s="12">
        <v>120000</v>
      </c>
      <c r="O32" s="12">
        <v>90000</v>
      </c>
      <c r="P32" s="13">
        <v>2100000</v>
      </c>
    </row>
    <row r="33" spans="2:16" s="8" customFormat="1" ht="15" customHeight="1" x14ac:dyDescent="0.25">
      <c r="B33" s="9" t="s">
        <v>72</v>
      </c>
      <c r="C33" s="10" t="s">
        <v>73</v>
      </c>
      <c r="D33" s="11">
        <f t="shared" si="1"/>
        <v>1000000</v>
      </c>
      <c r="E33" s="12">
        <v>93000</v>
      </c>
      <c r="F33" s="12">
        <v>82000</v>
      </c>
      <c r="G33" s="12">
        <v>68000</v>
      </c>
      <c r="H33" s="12">
        <v>82000</v>
      </c>
      <c r="I33" s="12">
        <v>79000</v>
      </c>
      <c r="J33" s="12">
        <v>80000</v>
      </c>
      <c r="K33" s="12">
        <v>79000</v>
      </c>
      <c r="L33" s="12">
        <v>82000</v>
      </c>
      <c r="M33" s="12">
        <v>74000</v>
      </c>
      <c r="N33" s="12">
        <v>108000</v>
      </c>
      <c r="O33" s="12">
        <v>81000</v>
      </c>
      <c r="P33" s="13">
        <v>92000</v>
      </c>
    </row>
    <row r="34" spans="2:16" s="8" customFormat="1" ht="15" customHeight="1" x14ac:dyDescent="0.25">
      <c r="B34" s="9" t="s">
        <v>74</v>
      </c>
      <c r="C34" s="10" t="s">
        <v>75</v>
      </c>
      <c r="D34" s="11">
        <f t="shared" si="1"/>
        <v>80000</v>
      </c>
      <c r="E34" s="12">
        <v>22000</v>
      </c>
      <c r="F34" s="12">
        <v>0</v>
      </c>
      <c r="G34" s="12">
        <v>0</v>
      </c>
      <c r="H34" s="12">
        <v>21000</v>
      </c>
      <c r="I34" s="12">
        <v>0</v>
      </c>
      <c r="J34" s="12">
        <v>0</v>
      </c>
      <c r="K34" s="12">
        <v>20000</v>
      </c>
      <c r="L34" s="12">
        <v>0</v>
      </c>
      <c r="M34" s="12">
        <v>0</v>
      </c>
      <c r="N34" s="12">
        <v>17000</v>
      </c>
      <c r="O34" s="12">
        <v>0</v>
      </c>
      <c r="P34" s="13">
        <v>0</v>
      </c>
    </row>
    <row r="35" spans="2:16" s="8" customFormat="1" ht="15" customHeight="1" x14ac:dyDescent="0.25">
      <c r="B35" s="9" t="s">
        <v>76</v>
      </c>
      <c r="C35" s="10" t="s">
        <v>77</v>
      </c>
      <c r="D35" s="11">
        <f t="shared" si="1"/>
        <v>8000</v>
      </c>
      <c r="E35" s="12">
        <v>0</v>
      </c>
      <c r="F35" s="12">
        <v>0</v>
      </c>
      <c r="G35" s="12">
        <v>0</v>
      </c>
      <c r="H35" s="12">
        <v>490</v>
      </c>
      <c r="I35" s="12">
        <v>0</v>
      </c>
      <c r="J35" s="12">
        <v>0</v>
      </c>
      <c r="K35" s="12">
        <v>0</v>
      </c>
      <c r="L35" s="12">
        <v>0</v>
      </c>
      <c r="M35" s="12">
        <v>2180</v>
      </c>
      <c r="N35" s="12">
        <v>0</v>
      </c>
      <c r="O35" s="12">
        <v>2670</v>
      </c>
      <c r="P35" s="13">
        <v>2660</v>
      </c>
    </row>
    <row r="36" spans="2:16" s="8" customFormat="1" ht="15" customHeight="1" x14ac:dyDescent="0.25">
      <c r="B36" s="9" t="s">
        <v>78</v>
      </c>
      <c r="C36" s="10" t="s">
        <v>79</v>
      </c>
      <c r="D36" s="11">
        <f t="shared" si="1"/>
        <v>5398000</v>
      </c>
      <c r="E36" s="12">
        <v>360000</v>
      </c>
      <c r="F36" s="12">
        <v>200000</v>
      </c>
      <c r="G36" s="12">
        <v>570000</v>
      </c>
      <c r="H36" s="12">
        <v>380000</v>
      </c>
      <c r="I36" s="12">
        <v>320000</v>
      </c>
      <c r="J36" s="12">
        <v>740000</v>
      </c>
      <c r="K36" s="12">
        <v>360000</v>
      </c>
      <c r="L36" s="12">
        <v>430000</v>
      </c>
      <c r="M36" s="12">
        <v>550000</v>
      </c>
      <c r="N36" s="12">
        <v>550000</v>
      </c>
      <c r="O36" s="12">
        <v>350000</v>
      </c>
      <c r="P36" s="13">
        <v>588000</v>
      </c>
    </row>
    <row r="37" spans="2:16" s="8" customFormat="1" ht="15" customHeight="1" x14ac:dyDescent="0.25">
      <c r="B37" s="9" t="s">
        <v>80</v>
      </c>
      <c r="C37" s="10" t="s">
        <v>81</v>
      </c>
      <c r="D37" s="11">
        <f t="shared" si="1"/>
        <v>1171000</v>
      </c>
      <c r="E37" s="12">
        <v>36000</v>
      </c>
      <c r="F37" s="12">
        <v>1000</v>
      </c>
      <c r="G37" s="12">
        <v>78000</v>
      </c>
      <c r="H37" s="12">
        <v>84000</v>
      </c>
      <c r="I37" s="12">
        <v>109000</v>
      </c>
      <c r="J37" s="12">
        <v>150000</v>
      </c>
      <c r="K37" s="12">
        <v>120000</v>
      </c>
      <c r="L37" s="12">
        <v>119000</v>
      </c>
      <c r="M37" s="12">
        <v>118000</v>
      </c>
      <c r="N37" s="12">
        <v>118000</v>
      </c>
      <c r="O37" s="12">
        <v>80000</v>
      </c>
      <c r="P37" s="13">
        <v>158000</v>
      </c>
    </row>
    <row r="38" spans="2:16" s="8" customFormat="1" ht="15" customHeight="1" x14ac:dyDescent="0.25">
      <c r="B38" s="9" t="s">
        <v>82</v>
      </c>
      <c r="C38" s="10" t="s">
        <v>83</v>
      </c>
      <c r="D38" s="11">
        <f t="shared" si="1"/>
        <v>305100</v>
      </c>
      <c r="E38" s="12">
        <v>27700</v>
      </c>
      <c r="F38" s="12">
        <v>15500</v>
      </c>
      <c r="G38" s="12">
        <v>23300</v>
      </c>
      <c r="H38" s="12">
        <v>57200</v>
      </c>
      <c r="I38" s="12">
        <v>48000</v>
      </c>
      <c r="J38" s="12">
        <v>24100</v>
      </c>
      <c r="K38" s="12">
        <v>17900</v>
      </c>
      <c r="L38" s="12">
        <v>16300</v>
      </c>
      <c r="M38" s="12">
        <v>17500</v>
      </c>
      <c r="N38" s="12">
        <v>12800</v>
      </c>
      <c r="O38" s="12">
        <v>12800</v>
      </c>
      <c r="P38" s="13">
        <v>32000</v>
      </c>
    </row>
    <row r="39" spans="2:16" s="8" customFormat="1" ht="15" customHeight="1" x14ac:dyDescent="0.25">
      <c r="B39" s="9" t="s">
        <v>84</v>
      </c>
      <c r="C39" s="10" t="s">
        <v>85</v>
      </c>
      <c r="D39" s="11">
        <f t="shared" si="1"/>
        <v>1996000</v>
      </c>
      <c r="E39" s="12">
        <v>26100</v>
      </c>
      <c r="F39" s="12">
        <v>18300</v>
      </c>
      <c r="G39" s="12">
        <v>110400</v>
      </c>
      <c r="H39" s="12">
        <v>179400</v>
      </c>
      <c r="I39" s="12">
        <v>151800</v>
      </c>
      <c r="J39" s="12">
        <v>124100</v>
      </c>
      <c r="K39" s="12">
        <v>194200</v>
      </c>
      <c r="L39" s="12">
        <v>141300</v>
      </c>
      <c r="M39" s="12">
        <v>232200</v>
      </c>
      <c r="N39" s="12">
        <v>265600</v>
      </c>
      <c r="O39" s="12">
        <v>199800</v>
      </c>
      <c r="P39" s="13">
        <v>352800</v>
      </c>
    </row>
    <row r="40" spans="2:16" s="8" customFormat="1" ht="15" customHeight="1" x14ac:dyDescent="0.25">
      <c r="B40" s="9" t="s">
        <v>86</v>
      </c>
      <c r="C40" s="10" t="s">
        <v>87</v>
      </c>
      <c r="D40" s="11">
        <f t="shared" si="1"/>
        <v>930000</v>
      </c>
      <c r="E40" s="12">
        <v>1000</v>
      </c>
      <c r="F40" s="12">
        <v>8000</v>
      </c>
      <c r="G40" s="12">
        <v>25000</v>
      </c>
      <c r="H40" s="12">
        <v>25000</v>
      </c>
      <c r="I40" s="12">
        <v>38000</v>
      </c>
      <c r="J40" s="12">
        <v>49000</v>
      </c>
      <c r="K40" s="12">
        <v>46000</v>
      </c>
      <c r="L40" s="12">
        <v>16000</v>
      </c>
      <c r="M40" s="12">
        <v>23000</v>
      </c>
      <c r="N40" s="12">
        <v>28000</v>
      </c>
      <c r="O40" s="12">
        <v>11000</v>
      </c>
      <c r="P40" s="13">
        <v>660000</v>
      </c>
    </row>
    <row r="41" spans="2:16" s="8" customFormat="1" ht="15" customHeight="1" x14ac:dyDescent="0.25">
      <c r="B41" s="9" t="s">
        <v>88</v>
      </c>
      <c r="C41" s="10" t="s">
        <v>89</v>
      </c>
      <c r="D41" s="11">
        <f t="shared" si="1"/>
        <v>45000000</v>
      </c>
      <c r="E41" s="12">
        <v>4510000</v>
      </c>
      <c r="F41" s="12">
        <v>3250000</v>
      </c>
      <c r="G41" s="12">
        <v>3850000</v>
      </c>
      <c r="H41" s="12">
        <v>3660000</v>
      </c>
      <c r="I41" s="12">
        <v>4360000</v>
      </c>
      <c r="J41" s="12">
        <v>3350000</v>
      </c>
      <c r="K41" s="12">
        <v>3380000</v>
      </c>
      <c r="L41" s="12">
        <v>3540000</v>
      </c>
      <c r="M41" s="12">
        <v>3290000</v>
      </c>
      <c r="N41" s="12">
        <v>3720000</v>
      </c>
      <c r="O41" s="12">
        <v>3730000</v>
      </c>
      <c r="P41" s="13">
        <v>4360000</v>
      </c>
    </row>
    <row r="42" spans="2:16" s="8" customFormat="1" ht="15" customHeight="1" x14ac:dyDescent="0.25">
      <c r="B42" s="9" t="s">
        <v>90</v>
      </c>
      <c r="C42" s="10" t="s">
        <v>91</v>
      </c>
      <c r="D42" s="11">
        <f t="shared" si="1"/>
        <v>67500</v>
      </c>
      <c r="E42" s="12">
        <v>0</v>
      </c>
      <c r="F42" s="12">
        <v>700</v>
      </c>
      <c r="G42" s="12">
        <v>0</v>
      </c>
      <c r="H42" s="12">
        <v>600</v>
      </c>
      <c r="I42" s="12">
        <v>300</v>
      </c>
      <c r="J42" s="12">
        <v>200</v>
      </c>
      <c r="K42" s="12">
        <v>600</v>
      </c>
      <c r="L42" s="12">
        <v>100</v>
      </c>
      <c r="M42" s="12">
        <v>0</v>
      </c>
      <c r="N42" s="12">
        <v>0</v>
      </c>
      <c r="O42" s="12">
        <v>2700</v>
      </c>
      <c r="P42" s="13">
        <v>62300</v>
      </c>
    </row>
    <row r="43" spans="2:16" s="8" customFormat="1" ht="15" customHeight="1" x14ac:dyDescent="0.25">
      <c r="B43" s="9" t="s">
        <v>92</v>
      </c>
      <c r="C43" s="10" t="s">
        <v>93</v>
      </c>
      <c r="D43" s="11">
        <f t="shared" si="1"/>
        <v>50100</v>
      </c>
      <c r="E43" s="12">
        <v>2300</v>
      </c>
      <c r="F43" s="12">
        <v>1200</v>
      </c>
      <c r="G43" s="12">
        <v>1800</v>
      </c>
      <c r="H43" s="12">
        <v>2100</v>
      </c>
      <c r="I43" s="12">
        <v>2800</v>
      </c>
      <c r="J43" s="12">
        <v>8800</v>
      </c>
      <c r="K43" s="12">
        <v>2950</v>
      </c>
      <c r="L43" s="12">
        <v>2100</v>
      </c>
      <c r="M43" s="12">
        <v>1700</v>
      </c>
      <c r="N43" s="12">
        <v>2950</v>
      </c>
      <c r="O43" s="12">
        <v>4200</v>
      </c>
      <c r="P43" s="13">
        <v>17200</v>
      </c>
    </row>
    <row r="44" spans="2:16" s="8" customFormat="1" ht="15" customHeight="1" x14ac:dyDescent="0.25">
      <c r="B44" s="9" t="s">
        <v>94</v>
      </c>
      <c r="C44" s="10" t="s">
        <v>95</v>
      </c>
      <c r="D44" s="11">
        <f t="shared" si="1"/>
        <v>315300</v>
      </c>
      <c r="E44" s="12">
        <v>18000</v>
      </c>
      <c r="F44" s="12">
        <v>13000</v>
      </c>
      <c r="G44" s="12">
        <v>59000</v>
      </c>
      <c r="H44" s="12">
        <v>15000</v>
      </c>
      <c r="I44" s="12">
        <v>15000</v>
      </c>
      <c r="J44" s="12">
        <v>18000</v>
      </c>
      <c r="K44" s="12">
        <v>32000</v>
      </c>
      <c r="L44" s="12">
        <v>25000</v>
      </c>
      <c r="M44" s="12">
        <v>22000</v>
      </c>
      <c r="N44" s="12">
        <v>43000</v>
      </c>
      <c r="O44" s="12">
        <v>30000</v>
      </c>
      <c r="P44" s="13">
        <v>25300</v>
      </c>
    </row>
    <row r="45" spans="2:16" s="8" customFormat="1" ht="15" customHeight="1" x14ac:dyDescent="0.25">
      <c r="B45" s="9" t="s">
        <v>96</v>
      </c>
      <c r="C45" s="10" t="s">
        <v>97</v>
      </c>
      <c r="D45" s="11">
        <f t="shared" si="1"/>
        <v>154300</v>
      </c>
      <c r="E45" s="12">
        <v>7000</v>
      </c>
      <c r="F45" s="12">
        <v>22000</v>
      </c>
      <c r="G45" s="12">
        <v>12000</v>
      </c>
      <c r="H45" s="12">
        <v>8000</v>
      </c>
      <c r="I45" s="12">
        <v>7000</v>
      </c>
      <c r="J45" s="12">
        <v>13000</v>
      </c>
      <c r="K45" s="12">
        <v>8000</v>
      </c>
      <c r="L45" s="12">
        <v>11000</v>
      </c>
      <c r="M45" s="12">
        <v>20000</v>
      </c>
      <c r="N45" s="12">
        <v>15000</v>
      </c>
      <c r="O45" s="12">
        <v>14000</v>
      </c>
      <c r="P45" s="13">
        <v>17300</v>
      </c>
    </row>
    <row r="46" spans="2:16" s="14" customFormat="1" ht="15" customHeight="1" x14ac:dyDescent="0.25">
      <c r="B46" s="4" t="s">
        <v>98</v>
      </c>
      <c r="C46" s="5" t="s">
        <v>99</v>
      </c>
      <c r="D46" s="6">
        <f t="shared" si="1"/>
        <v>33754000</v>
      </c>
      <c r="E46" s="6">
        <f>SUM(E47:E53)</f>
        <v>8864700</v>
      </c>
      <c r="F46" s="6">
        <f t="shared" ref="F46:P46" si="2">SUM(F47:F53)</f>
        <v>896100</v>
      </c>
      <c r="G46" s="6">
        <f t="shared" si="2"/>
        <v>1151600</v>
      </c>
      <c r="H46" s="6">
        <f t="shared" si="2"/>
        <v>1353600</v>
      </c>
      <c r="I46" s="6">
        <f t="shared" si="2"/>
        <v>831100</v>
      </c>
      <c r="J46" s="6">
        <f t="shared" si="2"/>
        <v>2852400</v>
      </c>
      <c r="K46" s="6">
        <f t="shared" si="2"/>
        <v>3064100</v>
      </c>
      <c r="L46" s="6">
        <f t="shared" si="2"/>
        <v>3913100</v>
      </c>
      <c r="M46" s="6">
        <f t="shared" si="2"/>
        <v>2096600</v>
      </c>
      <c r="N46" s="6">
        <f t="shared" si="2"/>
        <v>2878600</v>
      </c>
      <c r="O46" s="6">
        <f t="shared" si="2"/>
        <v>2031200</v>
      </c>
      <c r="P46" s="7">
        <f t="shared" si="2"/>
        <v>3820900</v>
      </c>
    </row>
    <row r="47" spans="2:16" s="8" customFormat="1" ht="15" customHeight="1" x14ac:dyDescent="0.25">
      <c r="B47" s="9" t="s">
        <v>100</v>
      </c>
      <c r="C47" s="10" t="s">
        <v>101</v>
      </c>
      <c r="D47" s="11">
        <f t="shared" si="1"/>
        <v>22350000</v>
      </c>
      <c r="E47" s="12">
        <v>7770000</v>
      </c>
      <c r="F47" s="12">
        <v>280000</v>
      </c>
      <c r="G47" s="12">
        <v>330000</v>
      </c>
      <c r="H47" s="12">
        <v>570000</v>
      </c>
      <c r="I47" s="12">
        <v>430000</v>
      </c>
      <c r="J47" s="12">
        <v>1700000</v>
      </c>
      <c r="K47" s="12">
        <v>1210000</v>
      </c>
      <c r="L47" s="12">
        <v>3830000</v>
      </c>
      <c r="M47" s="12">
        <v>770000</v>
      </c>
      <c r="N47" s="12">
        <v>1730000</v>
      </c>
      <c r="O47" s="12">
        <v>1220000</v>
      </c>
      <c r="P47" s="13">
        <v>2510000</v>
      </c>
    </row>
    <row r="48" spans="2:16" s="8" customFormat="1" ht="15" customHeight="1" x14ac:dyDescent="0.25">
      <c r="B48" s="9" t="s">
        <v>102</v>
      </c>
      <c r="C48" s="10" t="s">
        <v>103</v>
      </c>
      <c r="D48" s="11">
        <f t="shared" si="1"/>
        <v>367800</v>
      </c>
      <c r="E48" s="12">
        <v>10200</v>
      </c>
      <c r="F48" s="12">
        <v>10200</v>
      </c>
      <c r="G48" s="12">
        <v>10200</v>
      </c>
      <c r="H48" s="12">
        <v>132800</v>
      </c>
      <c r="I48" s="12">
        <v>10200</v>
      </c>
      <c r="J48" s="12">
        <v>10200</v>
      </c>
      <c r="K48" s="12">
        <v>10200</v>
      </c>
      <c r="L48" s="12">
        <v>10200</v>
      </c>
      <c r="M48" s="12">
        <v>10200</v>
      </c>
      <c r="N48" s="12">
        <v>10200</v>
      </c>
      <c r="O48" s="12">
        <v>10200</v>
      </c>
      <c r="P48" s="13">
        <v>133000</v>
      </c>
    </row>
    <row r="49" spans="2:16" s="8" customFormat="1" ht="15" customHeight="1" x14ac:dyDescent="0.25">
      <c r="B49" s="9" t="s">
        <v>104</v>
      </c>
      <c r="C49" s="10" t="s">
        <v>105</v>
      </c>
      <c r="D49" s="11">
        <f t="shared" si="1"/>
        <v>37500</v>
      </c>
      <c r="E49" s="12">
        <v>2000</v>
      </c>
      <c r="F49" s="12">
        <v>12000</v>
      </c>
      <c r="G49" s="12">
        <v>2000</v>
      </c>
      <c r="H49" s="12">
        <v>2000</v>
      </c>
      <c r="I49" s="12">
        <v>2000</v>
      </c>
      <c r="J49" s="12">
        <v>2000</v>
      </c>
      <c r="K49" s="12">
        <v>2000</v>
      </c>
      <c r="L49" s="12">
        <v>7000</v>
      </c>
      <c r="M49" s="12">
        <v>2000</v>
      </c>
      <c r="N49" s="12">
        <v>2000</v>
      </c>
      <c r="O49" s="12">
        <v>2000</v>
      </c>
      <c r="P49" s="13">
        <v>500</v>
      </c>
    </row>
    <row r="50" spans="2:16" s="8" customFormat="1" ht="15" customHeight="1" x14ac:dyDescent="0.25">
      <c r="B50" s="9" t="s">
        <v>106</v>
      </c>
      <c r="C50" s="10" t="s">
        <v>107</v>
      </c>
      <c r="D50" s="11">
        <f t="shared" si="1"/>
        <v>62600</v>
      </c>
      <c r="E50" s="12">
        <v>3500</v>
      </c>
      <c r="F50" s="12">
        <v>1900</v>
      </c>
      <c r="G50" s="12">
        <v>2400</v>
      </c>
      <c r="H50" s="12">
        <v>11800</v>
      </c>
      <c r="I50" s="12">
        <v>5900</v>
      </c>
      <c r="J50" s="12">
        <v>4200</v>
      </c>
      <c r="K50" s="12">
        <v>4900</v>
      </c>
      <c r="L50" s="12">
        <v>6900</v>
      </c>
      <c r="M50" s="12">
        <v>7400</v>
      </c>
      <c r="N50" s="12">
        <v>7400</v>
      </c>
      <c r="O50" s="12">
        <v>4000</v>
      </c>
      <c r="P50" s="13">
        <v>2300</v>
      </c>
    </row>
    <row r="51" spans="2:16" s="8" customFormat="1" ht="15" customHeight="1" x14ac:dyDescent="0.25">
      <c r="B51" s="9" t="s">
        <v>108</v>
      </c>
      <c r="C51" s="10" t="s">
        <v>109</v>
      </c>
      <c r="D51" s="11">
        <f t="shared" si="1"/>
        <v>9959000</v>
      </c>
      <c r="E51" s="12">
        <v>1060000</v>
      </c>
      <c r="F51" s="12">
        <v>580000</v>
      </c>
      <c r="G51" s="12">
        <v>790000</v>
      </c>
      <c r="H51" s="12">
        <v>620000</v>
      </c>
      <c r="I51" s="12">
        <v>330000</v>
      </c>
      <c r="J51" s="12">
        <v>900000</v>
      </c>
      <c r="K51" s="12">
        <v>1560000</v>
      </c>
      <c r="L51" s="12">
        <v>10000</v>
      </c>
      <c r="M51" s="12">
        <v>1030000</v>
      </c>
      <c r="N51" s="12">
        <v>1120000</v>
      </c>
      <c r="O51" s="12">
        <v>790000</v>
      </c>
      <c r="P51" s="13">
        <v>1169000</v>
      </c>
    </row>
    <row r="52" spans="2:16" s="8" customFormat="1" ht="15" customHeight="1" x14ac:dyDescent="0.25">
      <c r="B52" s="9" t="s">
        <v>110</v>
      </c>
      <c r="C52" s="10" t="s">
        <v>111</v>
      </c>
      <c r="D52" s="11">
        <f t="shared" si="1"/>
        <v>810000</v>
      </c>
      <c r="E52" s="12">
        <v>4000</v>
      </c>
      <c r="F52" s="12">
        <v>0</v>
      </c>
      <c r="G52" s="12">
        <v>4000</v>
      </c>
      <c r="H52" s="12">
        <v>8000</v>
      </c>
      <c r="I52" s="12">
        <v>36000</v>
      </c>
      <c r="J52" s="12">
        <v>223000</v>
      </c>
      <c r="K52" s="12">
        <v>266000</v>
      </c>
      <c r="L52" s="12">
        <v>0</v>
      </c>
      <c r="M52" s="12">
        <v>269000</v>
      </c>
      <c r="N52" s="12">
        <v>0</v>
      </c>
      <c r="O52" s="12">
        <v>0</v>
      </c>
      <c r="P52" s="13">
        <v>0</v>
      </c>
    </row>
    <row r="53" spans="2:16" s="8" customFormat="1" ht="15" customHeight="1" x14ac:dyDescent="0.25">
      <c r="B53" s="9" t="s">
        <v>112</v>
      </c>
      <c r="C53" s="10" t="s">
        <v>113</v>
      </c>
      <c r="D53" s="11">
        <f t="shared" si="1"/>
        <v>167100</v>
      </c>
      <c r="E53" s="12">
        <v>15000</v>
      </c>
      <c r="F53" s="12">
        <v>12000</v>
      </c>
      <c r="G53" s="12">
        <v>13000</v>
      </c>
      <c r="H53" s="12">
        <v>9000</v>
      </c>
      <c r="I53" s="12">
        <v>17000</v>
      </c>
      <c r="J53" s="12">
        <v>13000</v>
      </c>
      <c r="K53" s="12">
        <v>11000</v>
      </c>
      <c r="L53" s="12">
        <v>49000</v>
      </c>
      <c r="M53" s="12">
        <v>8000</v>
      </c>
      <c r="N53" s="12">
        <v>9000</v>
      </c>
      <c r="O53" s="12">
        <v>5000</v>
      </c>
      <c r="P53" s="13">
        <v>6100</v>
      </c>
    </row>
    <row r="54" spans="2:16" s="8" customFormat="1" ht="15" customHeight="1" x14ac:dyDescent="0.25">
      <c r="B54" s="4" t="s">
        <v>114</v>
      </c>
      <c r="C54" s="5" t="s">
        <v>115</v>
      </c>
      <c r="D54" s="6">
        <f t="shared" si="1"/>
        <v>-26616000</v>
      </c>
      <c r="E54" s="15">
        <v>-2440000</v>
      </c>
      <c r="F54" s="15">
        <v>-1850000</v>
      </c>
      <c r="G54" s="15">
        <v>-2440000</v>
      </c>
      <c r="H54" s="15">
        <v>-3090000</v>
      </c>
      <c r="I54" s="15">
        <v>-2860000</v>
      </c>
      <c r="J54" s="15">
        <v>-1700000</v>
      </c>
      <c r="K54" s="15">
        <v>-1850000</v>
      </c>
      <c r="L54" s="15">
        <v>-1730000</v>
      </c>
      <c r="M54" s="15">
        <v>-1710000</v>
      </c>
      <c r="N54" s="15">
        <v>-2210000</v>
      </c>
      <c r="O54" s="15">
        <v>-1770000</v>
      </c>
      <c r="P54" s="16">
        <v>-2966000</v>
      </c>
    </row>
    <row r="55" spans="2:16" s="8" customFormat="1" ht="15" customHeight="1" x14ac:dyDescent="0.25">
      <c r="B55" s="17"/>
      <c r="C55" s="18" t="s">
        <v>116</v>
      </c>
      <c r="D55" s="19">
        <f t="shared" si="1"/>
        <v>283000000</v>
      </c>
      <c r="E55" s="19">
        <f t="shared" ref="E55:P55" si="3">E8+E46+E54</f>
        <v>28467700</v>
      </c>
      <c r="F55" s="19">
        <f t="shared" si="3"/>
        <v>17386800</v>
      </c>
      <c r="G55" s="19">
        <f t="shared" si="3"/>
        <v>25046000</v>
      </c>
      <c r="H55" s="19">
        <f t="shared" si="3"/>
        <v>27657490</v>
      </c>
      <c r="I55" s="19">
        <f t="shared" si="3"/>
        <v>25241900</v>
      </c>
      <c r="J55" s="19">
        <f t="shared" si="3"/>
        <v>21467800</v>
      </c>
      <c r="K55" s="19">
        <f t="shared" si="3"/>
        <v>24295250</v>
      </c>
      <c r="L55" s="19">
        <f t="shared" si="3"/>
        <v>21259300</v>
      </c>
      <c r="M55" s="19">
        <f t="shared" si="3"/>
        <v>19099180</v>
      </c>
      <c r="N55" s="19">
        <f t="shared" si="3"/>
        <v>21085650</v>
      </c>
      <c r="O55" s="19">
        <f t="shared" si="3"/>
        <v>19039270</v>
      </c>
      <c r="P55" s="20">
        <f t="shared" si="3"/>
        <v>32953660</v>
      </c>
    </row>
    <row r="56" spans="2:16" s="8" customFormat="1" ht="15" customHeight="1" thickBot="1" x14ac:dyDescent="0.3">
      <c r="B56" s="21"/>
      <c r="C56" s="22" t="s">
        <v>117</v>
      </c>
      <c r="D56" s="23"/>
      <c r="E56" s="36">
        <f>E55+F55</f>
        <v>45854500</v>
      </c>
      <c r="F56" s="36"/>
      <c r="G56" s="36">
        <f>G55+H55</f>
        <v>52703490</v>
      </c>
      <c r="H56" s="36"/>
      <c r="I56" s="36">
        <f>I55+J55</f>
        <v>46709700</v>
      </c>
      <c r="J56" s="36"/>
      <c r="K56" s="36">
        <f>K55+L55</f>
        <v>45554550</v>
      </c>
      <c r="L56" s="36"/>
      <c r="M56" s="36">
        <f>M55+N55</f>
        <v>40184830</v>
      </c>
      <c r="N56" s="36"/>
      <c r="O56" s="36">
        <f>O55+P55</f>
        <v>51992930</v>
      </c>
      <c r="P56" s="37"/>
    </row>
    <row r="57" spans="2:16" ht="15" customHeight="1" thickBot="1" x14ac:dyDescent="0.3"/>
    <row r="58" spans="2:16" ht="15" customHeight="1" x14ac:dyDescent="0.25">
      <c r="B58" s="26" t="s">
        <v>2</v>
      </c>
      <c r="C58" s="28" t="s">
        <v>3</v>
      </c>
      <c r="D58" s="30" t="s">
        <v>131</v>
      </c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31"/>
    </row>
    <row r="59" spans="2:16" ht="15" customHeight="1" x14ac:dyDescent="0.25">
      <c r="B59" s="27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32"/>
    </row>
    <row r="60" spans="2:16" ht="15" customHeight="1" x14ac:dyDescent="0.25">
      <c r="B60" s="27"/>
      <c r="C60" s="29"/>
      <c r="D60" s="33" t="s">
        <v>4</v>
      </c>
      <c r="E60" s="33" t="s">
        <v>5</v>
      </c>
      <c r="F60" s="33"/>
      <c r="G60" s="33" t="s">
        <v>6</v>
      </c>
      <c r="H60" s="33"/>
      <c r="I60" s="33" t="s">
        <v>7</v>
      </c>
      <c r="J60" s="33"/>
      <c r="K60" s="33" t="s">
        <v>8</v>
      </c>
      <c r="L60" s="33"/>
      <c r="M60" s="33" t="s">
        <v>9</v>
      </c>
      <c r="N60" s="33"/>
      <c r="O60" s="33" t="s">
        <v>10</v>
      </c>
      <c r="P60" s="35"/>
    </row>
    <row r="61" spans="2:16" ht="15" customHeight="1" x14ac:dyDescent="0.25">
      <c r="B61" s="27"/>
      <c r="C61" s="29"/>
      <c r="D61" s="34"/>
      <c r="E61" s="2" t="s">
        <v>11</v>
      </c>
      <c r="F61" s="2" t="s">
        <v>12</v>
      </c>
      <c r="G61" s="2" t="s">
        <v>13</v>
      </c>
      <c r="H61" s="2" t="s">
        <v>14</v>
      </c>
      <c r="I61" s="2" t="s">
        <v>15</v>
      </c>
      <c r="J61" s="2" t="s">
        <v>16</v>
      </c>
      <c r="K61" s="2" t="s">
        <v>17</v>
      </c>
      <c r="L61" s="2" t="s">
        <v>18</v>
      </c>
      <c r="M61" s="2" t="s">
        <v>19</v>
      </c>
      <c r="N61" s="2" t="s">
        <v>20</v>
      </c>
      <c r="O61" s="2" t="s">
        <v>21</v>
      </c>
      <c r="P61" s="3" t="s">
        <v>22</v>
      </c>
    </row>
    <row r="62" spans="2:16" ht="15" customHeight="1" x14ac:dyDescent="0.25">
      <c r="B62" s="4" t="s">
        <v>23</v>
      </c>
      <c r="C62" s="5" t="s">
        <v>24</v>
      </c>
      <c r="D62" s="6">
        <f>SUM(E62:P62)</f>
        <v>47000000</v>
      </c>
      <c r="E62" s="6">
        <f>SUM(E63:E66)</f>
        <v>6431700</v>
      </c>
      <c r="F62" s="6">
        <f t="shared" ref="F62:P62" si="4">SUM(F63:F66)</f>
        <v>3691700</v>
      </c>
      <c r="G62" s="6">
        <f t="shared" si="4"/>
        <v>3551700</v>
      </c>
      <c r="H62" s="6">
        <f t="shared" si="4"/>
        <v>2931700</v>
      </c>
      <c r="I62" s="6">
        <f t="shared" si="4"/>
        <v>2921700</v>
      </c>
      <c r="J62" s="6">
        <f t="shared" si="4"/>
        <v>3411700</v>
      </c>
      <c r="K62" s="6">
        <f t="shared" si="4"/>
        <v>3811700</v>
      </c>
      <c r="L62" s="6">
        <f t="shared" si="4"/>
        <v>3221700</v>
      </c>
      <c r="M62" s="6">
        <f t="shared" si="4"/>
        <v>3651700</v>
      </c>
      <c r="N62" s="6">
        <f t="shared" si="4"/>
        <v>5711700</v>
      </c>
      <c r="O62" s="6">
        <f t="shared" si="4"/>
        <v>2871700</v>
      </c>
      <c r="P62" s="7">
        <f t="shared" si="4"/>
        <v>4791300</v>
      </c>
    </row>
    <row r="63" spans="2:16" ht="15" customHeight="1" x14ac:dyDescent="0.25">
      <c r="B63" s="9" t="s">
        <v>118</v>
      </c>
      <c r="C63" s="10" t="s">
        <v>119</v>
      </c>
      <c r="D63" s="11">
        <f t="shared" ref="D63:D66" si="5">SUM(E63:P63)</f>
        <v>6967000</v>
      </c>
      <c r="E63" s="12">
        <v>990000</v>
      </c>
      <c r="F63" s="12">
        <v>510000</v>
      </c>
      <c r="G63" s="12">
        <v>510000</v>
      </c>
      <c r="H63" s="12">
        <v>510000</v>
      </c>
      <c r="I63" s="12">
        <v>520000</v>
      </c>
      <c r="J63" s="12">
        <v>530000</v>
      </c>
      <c r="K63" s="12">
        <v>530000</v>
      </c>
      <c r="L63" s="12">
        <v>550000</v>
      </c>
      <c r="M63" s="12">
        <v>530000</v>
      </c>
      <c r="N63" s="12">
        <v>540000</v>
      </c>
      <c r="O63" s="12">
        <v>550000</v>
      </c>
      <c r="P63" s="13">
        <v>697000</v>
      </c>
    </row>
    <row r="64" spans="2:16" ht="15" customHeight="1" x14ac:dyDescent="0.25">
      <c r="B64" s="9" t="s">
        <v>35</v>
      </c>
      <c r="C64" s="10" t="s">
        <v>36</v>
      </c>
      <c r="D64" s="11">
        <f t="shared" si="5"/>
        <v>20200000</v>
      </c>
      <c r="E64" s="12">
        <v>3050000</v>
      </c>
      <c r="F64" s="12">
        <v>1690000</v>
      </c>
      <c r="G64" s="12">
        <v>1530000</v>
      </c>
      <c r="H64" s="12">
        <v>910000</v>
      </c>
      <c r="I64" s="12">
        <v>870000</v>
      </c>
      <c r="J64" s="12">
        <v>1320000</v>
      </c>
      <c r="K64" s="12">
        <v>1720000</v>
      </c>
      <c r="L64" s="12">
        <v>1090000</v>
      </c>
      <c r="M64" s="12">
        <v>1550000</v>
      </c>
      <c r="N64" s="12">
        <v>3590000</v>
      </c>
      <c r="O64" s="12">
        <v>720000</v>
      </c>
      <c r="P64" s="13">
        <v>2160000</v>
      </c>
    </row>
    <row r="65" spans="2:16" ht="15" customHeight="1" x14ac:dyDescent="0.25">
      <c r="B65" s="9" t="s">
        <v>120</v>
      </c>
      <c r="C65" s="10" t="s">
        <v>121</v>
      </c>
      <c r="D65" s="11">
        <f t="shared" si="5"/>
        <v>20000</v>
      </c>
      <c r="E65" s="12">
        <v>1700</v>
      </c>
      <c r="F65" s="12">
        <v>1700</v>
      </c>
      <c r="G65" s="12">
        <v>1700</v>
      </c>
      <c r="H65" s="12">
        <v>1700</v>
      </c>
      <c r="I65" s="12">
        <v>1700</v>
      </c>
      <c r="J65" s="12">
        <v>1700</v>
      </c>
      <c r="K65" s="12">
        <v>1700</v>
      </c>
      <c r="L65" s="12">
        <v>1700</v>
      </c>
      <c r="M65" s="12">
        <v>1700</v>
      </c>
      <c r="N65" s="12">
        <v>1700</v>
      </c>
      <c r="O65" s="12">
        <v>1700</v>
      </c>
      <c r="P65" s="13">
        <v>1300</v>
      </c>
    </row>
    <row r="66" spans="2:16" ht="15" customHeight="1" x14ac:dyDescent="0.25">
      <c r="B66" s="9" t="s">
        <v>122</v>
      </c>
      <c r="C66" s="10" t="s">
        <v>123</v>
      </c>
      <c r="D66" s="11">
        <f t="shared" si="5"/>
        <v>19813000</v>
      </c>
      <c r="E66" s="12">
        <v>2390000</v>
      </c>
      <c r="F66" s="12">
        <v>1490000</v>
      </c>
      <c r="G66" s="12">
        <v>1510000</v>
      </c>
      <c r="H66" s="12">
        <v>1510000</v>
      </c>
      <c r="I66" s="12">
        <v>1530000</v>
      </c>
      <c r="J66" s="12">
        <v>1560000</v>
      </c>
      <c r="K66" s="12">
        <v>1560000</v>
      </c>
      <c r="L66" s="12">
        <v>1580000</v>
      </c>
      <c r="M66" s="12">
        <v>1570000</v>
      </c>
      <c r="N66" s="12">
        <v>1580000</v>
      </c>
      <c r="O66" s="12">
        <v>1600000</v>
      </c>
      <c r="P66" s="13">
        <v>1933000</v>
      </c>
    </row>
    <row r="67" spans="2:16" ht="15" customHeight="1" x14ac:dyDescent="0.25">
      <c r="B67" s="17"/>
      <c r="C67" s="18" t="s">
        <v>116</v>
      </c>
      <c r="D67" s="19">
        <f>SUM(E67:P67)</f>
        <v>47000000</v>
      </c>
      <c r="E67" s="19">
        <f t="shared" ref="E67:P67" si="6">E62</f>
        <v>6431700</v>
      </c>
      <c r="F67" s="19">
        <f t="shared" si="6"/>
        <v>3691700</v>
      </c>
      <c r="G67" s="19">
        <f t="shared" si="6"/>
        <v>3551700</v>
      </c>
      <c r="H67" s="19">
        <f t="shared" si="6"/>
        <v>2931700</v>
      </c>
      <c r="I67" s="19">
        <f t="shared" si="6"/>
        <v>2921700</v>
      </c>
      <c r="J67" s="19">
        <f t="shared" si="6"/>
        <v>3411700</v>
      </c>
      <c r="K67" s="19">
        <f t="shared" si="6"/>
        <v>3811700</v>
      </c>
      <c r="L67" s="19">
        <f t="shared" si="6"/>
        <v>3221700</v>
      </c>
      <c r="M67" s="19">
        <f t="shared" si="6"/>
        <v>3651700</v>
      </c>
      <c r="N67" s="19">
        <f t="shared" si="6"/>
        <v>5711700</v>
      </c>
      <c r="O67" s="19">
        <f t="shared" si="6"/>
        <v>2871700</v>
      </c>
      <c r="P67" s="20">
        <f t="shared" si="6"/>
        <v>4791300</v>
      </c>
    </row>
    <row r="68" spans="2:16" ht="15" customHeight="1" thickBot="1" x14ac:dyDescent="0.3">
      <c r="B68" s="21"/>
      <c r="C68" s="22" t="s">
        <v>117</v>
      </c>
      <c r="D68" s="23"/>
      <c r="E68" s="36">
        <f>E67+F67</f>
        <v>10123400</v>
      </c>
      <c r="F68" s="36"/>
      <c r="G68" s="36">
        <f>G67+H67</f>
        <v>6483400</v>
      </c>
      <c r="H68" s="36"/>
      <c r="I68" s="36">
        <f>I67+J67</f>
        <v>6333400</v>
      </c>
      <c r="J68" s="36"/>
      <c r="K68" s="36">
        <f>K67+L67</f>
        <v>7033400</v>
      </c>
      <c r="L68" s="36"/>
      <c r="M68" s="36">
        <f>M67+N67</f>
        <v>9363400</v>
      </c>
      <c r="N68" s="36"/>
      <c r="O68" s="36">
        <f>O67+P67</f>
        <v>7663000</v>
      </c>
      <c r="P68" s="37"/>
    </row>
    <row r="74" spans="2:16" ht="15" customHeight="1" x14ac:dyDescent="0.25">
      <c r="B74" s="38" t="s">
        <v>124</v>
      </c>
      <c r="C74" s="38"/>
      <c r="D74" s="38"/>
      <c r="E74" s="38"/>
      <c r="F74" s="38" t="s">
        <v>125</v>
      </c>
      <c r="G74" s="38"/>
      <c r="H74" s="38"/>
      <c r="I74" s="38"/>
      <c r="J74" s="38"/>
      <c r="K74" s="38" t="s">
        <v>126</v>
      </c>
      <c r="L74" s="38"/>
      <c r="M74" s="38"/>
      <c r="N74" s="38"/>
      <c r="O74" s="38"/>
      <c r="P74" s="38"/>
    </row>
    <row r="75" spans="2:16" ht="15" customHeight="1" x14ac:dyDescent="0.25">
      <c r="B75" s="38" t="s">
        <v>127</v>
      </c>
      <c r="C75" s="38"/>
      <c r="D75" s="38"/>
      <c r="E75" s="38"/>
      <c r="F75" s="38" t="s">
        <v>128</v>
      </c>
      <c r="G75" s="38"/>
      <c r="H75" s="38"/>
      <c r="I75" s="38"/>
      <c r="J75" s="38"/>
      <c r="K75" s="38" t="s">
        <v>129</v>
      </c>
      <c r="L75" s="38"/>
      <c r="M75" s="38"/>
      <c r="N75" s="38"/>
      <c r="O75" s="38"/>
      <c r="P75" s="38"/>
    </row>
  </sheetData>
  <mergeCells count="40">
    <mergeCell ref="M68:N68"/>
    <mergeCell ref="B74:E74"/>
    <mergeCell ref="F74:J74"/>
    <mergeCell ref="K74:P74"/>
    <mergeCell ref="B75:E75"/>
    <mergeCell ref="F75:J75"/>
    <mergeCell ref="K75:P75"/>
    <mergeCell ref="O56:P56"/>
    <mergeCell ref="O68:P68"/>
    <mergeCell ref="B58:B61"/>
    <mergeCell ref="C58:C61"/>
    <mergeCell ref="D58:P59"/>
    <mergeCell ref="D60:D61"/>
    <mergeCell ref="E60:F60"/>
    <mergeCell ref="G60:H60"/>
    <mergeCell ref="I60:J60"/>
    <mergeCell ref="K60:L60"/>
    <mergeCell ref="M60:N60"/>
    <mergeCell ref="O60:P60"/>
    <mergeCell ref="E68:F68"/>
    <mergeCell ref="G68:H68"/>
    <mergeCell ref="I68:J68"/>
    <mergeCell ref="K68:L68"/>
    <mergeCell ref="E56:F56"/>
    <mergeCell ref="G56:H56"/>
    <mergeCell ref="I56:J56"/>
    <mergeCell ref="K56:L56"/>
    <mergeCell ref="M56:N56"/>
    <mergeCell ref="B1:P1"/>
    <mergeCell ref="B2:P2"/>
    <mergeCell ref="B4:B7"/>
    <mergeCell ref="C4:C7"/>
    <mergeCell ref="D4:P5"/>
    <mergeCell ref="D6:D7"/>
    <mergeCell ref="E6:F6"/>
    <mergeCell ref="G6:H6"/>
    <mergeCell ref="I6:J6"/>
    <mergeCell ref="K6:L6"/>
    <mergeCell ref="M6:N6"/>
    <mergeCell ref="O6:P6"/>
  </mergeCells>
  <conditionalFormatting sqref="D8:P53">
    <cfRule type="cellIs" dxfId="1" priority="2" operator="lessThan">
      <formula>0</formula>
    </cfRule>
  </conditionalFormatting>
  <conditionalFormatting sqref="D62:P66">
    <cfRule type="cellIs" dxfId="0" priority="1" operator="lessThan">
      <formula>0</formula>
    </cfRule>
  </conditionalFormatting>
  <pageMargins left="0.51181102362204722" right="0.51181102362204722" top="0.39370078740157483" bottom="0.19685039370078741" header="0.31496062992125984" footer="0.31496062992125984"/>
  <pageSetup paperSize="9"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 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Adriano Toigo</dc:creator>
  <cp:lastModifiedBy>Adriano Toigo</cp:lastModifiedBy>
  <dcterms:created xsi:type="dcterms:W3CDTF">2019-01-15T18:16:14Z</dcterms:created>
  <dcterms:modified xsi:type="dcterms:W3CDTF">2020-01-15T22:43:05Z</dcterms:modified>
</cp:coreProperties>
</file>